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90" yWindow="15" windowWidth="9285" windowHeight="7770" activeTab="2"/>
  </bookViews>
  <sheets>
    <sheet name="Comments" sheetId="1" r:id="rId1"/>
    <sheet name="Parameters" sheetId="2" r:id="rId2"/>
    <sheet name="Q1_Budget" sheetId="3" r:id="rId3"/>
  </sheets>
  <definedNames>
    <definedName name="Advertising_pct">Parameters!$B$12</definedName>
    <definedName name="Cost_of_Goods_pct">Parameters!$B$13</definedName>
    <definedName name="Flat_Fee">Parameters!$B$8</definedName>
    <definedName name="Franchise_pct">Parameters!$B$9</definedName>
    <definedName name="GST">Parameters!$B$3</definedName>
    <definedName name="Payroll">Q1_Budget!$B$17:$D$17</definedName>
    <definedName name="Payroll_Tax">Parameters!$B$5</definedName>
    <definedName name="Percentage">Parameters!$B$9</definedName>
    <definedName name="PST">Parameters!$B$4</definedName>
    <definedName name="Sales_taxes">Q1_Budget!$B$10:$D$10</definedName>
    <definedName name="Surplus_Deficit">Q1_Budget!$B$23:$D$23</definedName>
    <definedName name="Total_Expenses">Q1_Budget!$B$21:$D$21</definedName>
    <definedName name="Total_Remittances">Q1_Budget!$B$12:$D$12</definedName>
    <definedName name="Total_Sales">Q1_Budget!$B$7:$D$7</definedName>
  </definedNames>
  <calcPr calcId="145621"/>
</workbook>
</file>

<file path=xl/calcChain.xml><?xml version="1.0" encoding="utf-8"?>
<calcChain xmlns="http://schemas.openxmlformats.org/spreadsheetml/2006/main">
  <c r="C11" i="3" l="1"/>
  <c r="D11" i="3"/>
  <c r="B11" i="3"/>
  <c r="C7" i="3"/>
  <c r="C15" i="3"/>
  <c r="D7" i="3"/>
  <c r="D15" i="3" s="1"/>
  <c r="B7" i="3"/>
  <c r="B15" i="3"/>
  <c r="B10" i="3"/>
  <c r="B20" i="3" s="1"/>
  <c r="B12" i="3"/>
  <c r="B16" i="3"/>
  <c r="C10" i="3"/>
  <c r="C12" i="3" s="1"/>
  <c r="C16" i="3"/>
  <c r="C20" i="3"/>
  <c r="D10" i="3"/>
  <c r="D12" i="3" s="1"/>
  <c r="D16" i="3"/>
  <c r="E7" i="3"/>
  <c r="E18" i="3"/>
  <c r="E19" i="3"/>
  <c r="E17" i="3"/>
  <c r="E11" i="3"/>
  <c r="E6" i="3"/>
  <c r="E5" i="3"/>
  <c r="B21" i="3" l="1"/>
  <c r="C21" i="3"/>
  <c r="C23" i="3" s="1"/>
  <c r="B23" i="3"/>
  <c r="E15" i="3"/>
  <c r="E12" i="3"/>
  <c r="E16" i="3"/>
  <c r="D20" i="3"/>
  <c r="E20" i="3" s="1"/>
  <c r="E10" i="3"/>
  <c r="D21" i="3" l="1"/>
  <c r="D23" i="3" l="1"/>
  <c r="E23" i="3" s="1"/>
  <c r="E21" i="3"/>
</calcChain>
</file>

<file path=xl/sharedStrings.xml><?xml version="1.0" encoding="utf-8"?>
<sst xmlns="http://schemas.openxmlformats.org/spreadsheetml/2006/main" count="40" uniqueCount="39">
  <si>
    <t>Retail Budget Model - First Quarter</t>
  </si>
  <si>
    <t>In this model the various values that are usually constant are included in a separate worksheet -</t>
  </si>
  <si>
    <t>the Parameters worksheet - and are given names.</t>
  </si>
  <si>
    <t xml:space="preserve">Notice how much more understandable the formulas in the Q1_Budget worksheet become. </t>
  </si>
  <si>
    <t>Tax Rates</t>
  </si>
  <si>
    <t>GST</t>
  </si>
  <si>
    <t>PST</t>
  </si>
  <si>
    <t>Payroll Tax</t>
  </si>
  <si>
    <t>Franchise Fees</t>
  </si>
  <si>
    <t>Flat Fee</t>
  </si>
  <si>
    <t>Franchise%</t>
  </si>
  <si>
    <t>Business Model</t>
  </si>
  <si>
    <t>Advertising%</t>
  </si>
  <si>
    <t>Cost of Goods%</t>
  </si>
  <si>
    <t>First Quarter Budget</t>
  </si>
  <si>
    <t>January</t>
  </si>
  <si>
    <t>February</t>
  </si>
  <si>
    <t>March</t>
  </si>
  <si>
    <t>Q1 Total</t>
  </si>
  <si>
    <t>Sales</t>
  </si>
  <si>
    <t>Clothing</t>
  </si>
  <si>
    <t>Hard Goods</t>
  </si>
  <si>
    <t>Total Sales</t>
  </si>
  <si>
    <t>Government Remittances</t>
  </si>
  <si>
    <t>Sales taxes</t>
  </si>
  <si>
    <t>Payroll taxes</t>
  </si>
  <si>
    <t>Total Remittances</t>
  </si>
  <si>
    <t>Expenses</t>
  </si>
  <si>
    <t>Advertising</t>
  </si>
  <si>
    <t>Lease</t>
  </si>
  <si>
    <t>Miscellaneous</t>
  </si>
  <si>
    <t>Franchise cost</t>
  </si>
  <si>
    <t>Total Expenses</t>
  </si>
  <si>
    <t>Surplus(Deficit)</t>
  </si>
  <si>
    <t>Cost of goods</t>
  </si>
  <si>
    <t>Probably you will now find it very easy to make the changes described in the lab handbook.</t>
  </si>
  <si>
    <t>(of total sales)</t>
  </si>
  <si>
    <t>(of payroll)</t>
  </si>
  <si>
    <t>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</si>
</sst>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9">
    <font>
      <sz val="10"/>
      <name val="Geneva"/>
    </font>
    <font>
      <b/>
      <sz val="10"/>
      <name val="Geneva"/>
    </font>
    <font>
      <b/>
      <i/>
      <sz val="10"/>
      <name val="Geneva"/>
    </font>
    <font>
      <sz val="10"/>
      <name val="Geneva"/>
    </font>
    <font>
      <b/>
      <sz val="14"/>
      <name val="Geneva"/>
    </font>
    <font>
      <b/>
      <sz val="12"/>
      <name val="Geneva"/>
    </font>
    <font>
      <b/>
      <i/>
      <sz val="12"/>
      <name val="Geneva"/>
    </font>
    <font>
      <b/>
      <u/>
      <sz val="14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/>
    <xf numFmtId="44" fontId="0" fillId="0" borderId="0" xfId="1" applyFont="1"/>
    <xf numFmtId="44" fontId="0" fillId="0" borderId="1" xfId="1" applyFont="1" applyBorder="1"/>
    <xf numFmtId="44" fontId="0" fillId="0" borderId="2" xfId="1" applyFont="1" applyBorder="1"/>
    <xf numFmtId="44" fontId="0" fillId="0" borderId="0" xfId="1" applyFont="1" applyBorder="1"/>
    <xf numFmtId="44" fontId="0" fillId="0" borderId="3" xfId="1" applyFont="1" applyBorder="1"/>
    <xf numFmtId="44" fontId="0" fillId="0" borderId="4" xfId="1" applyFont="1" applyBorder="1"/>
    <xf numFmtId="0" fontId="2" fillId="0" borderId="0" xfId="0" applyFont="1" applyAlignment="1">
      <alignment horizontal="right"/>
    </xf>
    <xf numFmtId="9" fontId="0" fillId="0" borderId="0" xfId="2" applyFont="1"/>
    <xf numFmtId="5" fontId="0" fillId="0" borderId="0" xfId="2" applyNumberFormat="1" applyFont="1"/>
    <xf numFmtId="0" fontId="7" fillId="0" borderId="0" xfId="0" applyFont="1"/>
    <xf numFmtId="0" fontId="1" fillId="0" borderId="0" xfId="0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11.42578125" defaultRowHeight="12.75"/>
  <sheetData>
    <row r="1" spans="1:1" ht="18">
      <c r="A1" s="16" t="s">
        <v>0</v>
      </c>
    </row>
    <row r="3" spans="1:1">
      <c r="A3" t="s">
        <v>1</v>
      </c>
    </row>
    <row r="4" spans="1:1">
      <c r="A4" t="s">
        <v>2</v>
      </c>
    </row>
    <row r="6" spans="1:1">
      <c r="A6" t="s">
        <v>3</v>
      </c>
    </row>
    <row r="7" spans="1:1">
      <c r="A7" t="s">
        <v>35</v>
      </c>
    </row>
  </sheetData>
  <phoneticPr fontId="8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B3" sqref="B3"/>
    </sheetView>
  </sheetViews>
  <sheetFormatPr defaultColWidth="11.42578125" defaultRowHeight="12.75"/>
  <cols>
    <col min="1" max="1" width="15.140625" customWidth="1"/>
  </cols>
  <sheetData>
    <row r="2" spans="1:3">
      <c r="A2" s="17" t="s">
        <v>4</v>
      </c>
    </row>
    <row r="3" spans="1:3">
      <c r="A3" s="4" t="s">
        <v>5</v>
      </c>
      <c r="B3" s="14">
        <v>0.05</v>
      </c>
    </row>
    <row r="4" spans="1:3">
      <c r="A4" s="4" t="s">
        <v>6</v>
      </c>
      <c r="B4" s="14">
        <v>7.0000000000000007E-2</v>
      </c>
    </row>
    <row r="5" spans="1:3">
      <c r="A5" s="4" t="s">
        <v>7</v>
      </c>
      <c r="B5" s="14">
        <v>7.0000000000000007E-2</v>
      </c>
      <c r="C5" t="s">
        <v>37</v>
      </c>
    </row>
    <row r="6" spans="1:3">
      <c r="B6" s="14"/>
    </row>
    <row r="7" spans="1:3">
      <c r="A7" s="17" t="s">
        <v>8</v>
      </c>
      <c r="B7" s="14"/>
    </row>
    <row r="8" spans="1:3">
      <c r="A8" s="4" t="s">
        <v>9</v>
      </c>
      <c r="B8" s="15">
        <v>11000</v>
      </c>
    </row>
    <row r="9" spans="1:3">
      <c r="A9" s="4" t="s">
        <v>10</v>
      </c>
      <c r="B9" s="14">
        <v>7.0000000000000007E-2</v>
      </c>
    </row>
    <row r="10" spans="1:3">
      <c r="B10" s="14"/>
    </row>
    <row r="11" spans="1:3">
      <c r="A11" s="17" t="s">
        <v>11</v>
      </c>
      <c r="B11" s="14"/>
    </row>
    <row r="12" spans="1:3">
      <c r="A12" s="4" t="s">
        <v>12</v>
      </c>
      <c r="B12" s="14">
        <v>0.04</v>
      </c>
      <c r="C12" t="s">
        <v>36</v>
      </c>
    </row>
    <row r="13" spans="1:3">
      <c r="A13" s="4" t="s">
        <v>13</v>
      </c>
      <c r="B13" s="14">
        <v>0.47</v>
      </c>
      <c r="C13" t="s">
        <v>36</v>
      </c>
    </row>
  </sheetData>
  <phoneticPr fontId="8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23" sqref="I23"/>
    </sheetView>
  </sheetViews>
  <sheetFormatPr defaultColWidth="11.42578125" defaultRowHeight="12.75"/>
  <cols>
    <col min="1" max="1" width="18.42578125" customWidth="1"/>
    <col min="2" max="5" width="12.7109375" customWidth="1"/>
  </cols>
  <sheetData>
    <row r="1" spans="1:5" ht="18">
      <c r="B1" s="2" t="s">
        <v>14</v>
      </c>
      <c r="C1" s="1"/>
      <c r="D1" s="1"/>
      <c r="E1" s="1"/>
    </row>
    <row r="3" spans="1:5">
      <c r="B3" t="s">
        <v>15</v>
      </c>
      <c r="C3" t="s">
        <v>16</v>
      </c>
      <c r="D3" t="s">
        <v>17</v>
      </c>
      <c r="E3" t="s">
        <v>18</v>
      </c>
    </row>
    <row r="4" spans="1:5" ht="15.75">
      <c r="A4" s="3" t="s">
        <v>19</v>
      </c>
    </row>
    <row r="5" spans="1:5">
      <c r="A5" s="4" t="s">
        <v>20</v>
      </c>
      <c r="B5" s="7">
        <v>140000</v>
      </c>
      <c r="C5" s="7">
        <v>125000</v>
      </c>
      <c r="D5" s="7">
        <v>135000</v>
      </c>
      <c r="E5" s="7">
        <f>SUM(B5:D5)</f>
        <v>400000</v>
      </c>
    </row>
    <row r="6" spans="1:5">
      <c r="A6" s="4" t="s">
        <v>21</v>
      </c>
      <c r="B6" s="7">
        <v>94000</v>
      </c>
      <c r="C6" s="7">
        <v>97000</v>
      </c>
      <c r="D6" s="7">
        <v>120000</v>
      </c>
      <c r="E6" s="7">
        <f>SUM(B6:D6)</f>
        <v>311000</v>
      </c>
    </row>
    <row r="7" spans="1:5" ht="13.5" thickBot="1">
      <c r="A7" s="13" t="s">
        <v>22</v>
      </c>
      <c r="B7" s="8">
        <f>SUM(B5:B6)</f>
        <v>234000</v>
      </c>
      <c r="C7" s="8">
        <f>SUM(C5:C6)</f>
        <v>222000</v>
      </c>
      <c r="D7" s="8">
        <f>SUM(D5:D6)</f>
        <v>255000</v>
      </c>
      <c r="E7" s="9">
        <f>SUM(Total_Sales)</f>
        <v>711000</v>
      </c>
    </row>
    <row r="8" spans="1:5" ht="13.5" thickTop="1">
      <c r="B8" s="7"/>
      <c r="C8" s="7"/>
      <c r="D8" s="7"/>
      <c r="E8" s="7"/>
    </row>
    <row r="9" spans="1:5" ht="35.1" customHeight="1">
      <c r="A9" s="5" t="s">
        <v>23</v>
      </c>
      <c r="B9" s="7"/>
      <c r="C9" s="7"/>
      <c r="D9" s="7"/>
      <c r="E9" s="7"/>
    </row>
    <row r="10" spans="1:5">
      <c r="A10" s="4" t="s">
        <v>24</v>
      </c>
      <c r="B10" s="7">
        <f>Total_Sales-Total_Sales/(1+PST+GST)</f>
        <v>25071.42857142858</v>
      </c>
      <c r="C10" s="7">
        <f>Total_Sales-Total_Sales/(1+PST+GST)</f>
        <v>23785.714285714319</v>
      </c>
      <c r="D10" s="7">
        <f>Total_Sales-Total_Sales/(1+PST+GST)</f>
        <v>27321.42857142858</v>
      </c>
      <c r="E10" s="7">
        <f>SUM(B10:D10)</f>
        <v>76178.571428571478</v>
      </c>
    </row>
    <row r="11" spans="1:5">
      <c r="A11" s="4" t="s">
        <v>25</v>
      </c>
      <c r="B11" s="7">
        <f>Payroll*Payroll_Tax</f>
        <v>2170</v>
      </c>
      <c r="C11" s="7">
        <f>Payroll*Payroll_Tax</f>
        <v>2030.0000000000002</v>
      </c>
      <c r="D11" s="7">
        <f>Payroll*Payroll_Tax</f>
        <v>2240</v>
      </c>
      <c r="E11" s="7">
        <f>SUM(B11:D11)</f>
        <v>6440</v>
      </c>
    </row>
    <row r="12" spans="1:5" ht="13.5" thickBot="1">
      <c r="A12" s="13" t="s">
        <v>26</v>
      </c>
      <c r="B12" s="8">
        <f>SUM(B10:B11)</f>
        <v>27241.42857142858</v>
      </c>
      <c r="C12" s="8">
        <f>SUM(C10:C11)</f>
        <v>25815.714285714319</v>
      </c>
      <c r="D12" s="8">
        <f>SUM(D10:D11)</f>
        <v>29561.42857142858</v>
      </c>
      <c r="E12" s="9">
        <f>SUM(Total_Remittances)</f>
        <v>82618.571428571478</v>
      </c>
    </row>
    <row r="13" spans="1:5" ht="13.5" thickTop="1">
      <c r="B13" s="7"/>
      <c r="C13" s="7"/>
      <c r="D13" s="7"/>
      <c r="E13" s="7"/>
    </row>
    <row r="14" spans="1:5" ht="15.75">
      <c r="A14" s="3" t="s">
        <v>27</v>
      </c>
      <c r="B14" s="7"/>
      <c r="C14" s="7"/>
      <c r="D14" s="7"/>
      <c r="E14" s="7"/>
    </row>
    <row r="15" spans="1:5">
      <c r="A15" s="4" t="s">
        <v>28</v>
      </c>
      <c r="B15" s="7">
        <f>Advertising_pct*Total_Sales</f>
        <v>9360</v>
      </c>
      <c r="C15" s="7">
        <f>Advertising_pct*Total_Sales</f>
        <v>8880</v>
      </c>
      <c r="D15" s="7">
        <f>Advertising_pct*Total_Sales</f>
        <v>10200</v>
      </c>
      <c r="E15" s="7">
        <f t="shared" ref="E15:E20" si="0">SUM(B15:D15)</f>
        <v>28440</v>
      </c>
    </row>
    <row r="16" spans="1:5">
      <c r="A16" s="4" t="s">
        <v>34</v>
      </c>
      <c r="B16" s="7">
        <f>Cost_of_Goods_pct*Total_Sales</f>
        <v>109980</v>
      </c>
      <c r="C16" s="7">
        <f>Cost_of_Goods_pct*Total_Sales</f>
        <v>104340</v>
      </c>
      <c r="D16" s="7">
        <f>Cost_of_Goods_pct*Total_Sales</f>
        <v>119850</v>
      </c>
      <c r="E16" s="7">
        <f t="shared" si="0"/>
        <v>334170</v>
      </c>
    </row>
    <row r="17" spans="1:5">
      <c r="A17" s="4" t="s">
        <v>38</v>
      </c>
      <c r="B17" s="7">
        <v>31000</v>
      </c>
      <c r="C17" s="7">
        <v>29000</v>
      </c>
      <c r="D17" s="7">
        <v>32000</v>
      </c>
      <c r="E17" s="10">
        <f t="shared" si="0"/>
        <v>92000</v>
      </c>
    </row>
    <row r="18" spans="1:5">
      <c r="A18" s="4" t="s">
        <v>29</v>
      </c>
      <c r="B18" s="7">
        <v>19000</v>
      </c>
      <c r="C18" s="7">
        <v>19000</v>
      </c>
      <c r="D18" s="7">
        <v>19000</v>
      </c>
      <c r="E18" s="10">
        <f t="shared" si="0"/>
        <v>57000</v>
      </c>
    </row>
    <row r="19" spans="1:5">
      <c r="A19" s="4" t="s">
        <v>30</v>
      </c>
      <c r="B19" s="7">
        <v>6000</v>
      </c>
      <c r="C19" s="7">
        <v>6000</v>
      </c>
      <c r="D19" s="7">
        <v>6000</v>
      </c>
      <c r="E19" s="10">
        <f t="shared" si="0"/>
        <v>18000</v>
      </c>
    </row>
    <row r="20" spans="1:5">
      <c r="A20" s="4" t="s">
        <v>31</v>
      </c>
      <c r="B20" s="7">
        <f>Flat_Fee+Franchise_pct*(Total_Sales-Sales_taxes)</f>
        <v>25625</v>
      </c>
      <c r="C20" s="7">
        <f>Flat_Fee+Franchise_pct*(Total_Sales-Sales_taxes)</f>
        <v>24875</v>
      </c>
      <c r="D20" s="7">
        <f>Flat_Fee+Franchise_pct*(Total_Sales-Sales_taxes)</f>
        <v>26937.5</v>
      </c>
      <c r="E20" s="10">
        <f t="shared" si="0"/>
        <v>77437.5</v>
      </c>
    </row>
    <row r="21" spans="1:5" ht="13.5" thickBot="1">
      <c r="A21" s="13" t="s">
        <v>32</v>
      </c>
      <c r="B21" s="8">
        <f>SUM(B15:B20)</f>
        <v>200965</v>
      </c>
      <c r="C21" s="8">
        <f>SUM(C15:C20)</f>
        <v>192095</v>
      </c>
      <c r="D21" s="8">
        <f>SUM(D15:D20)</f>
        <v>213987.5</v>
      </c>
      <c r="E21" s="9">
        <f>SUM(Total_Expenses)</f>
        <v>607047.5</v>
      </c>
    </row>
    <row r="22" spans="1:5" ht="13.5" thickTop="1">
      <c r="B22" s="7"/>
      <c r="C22" s="7"/>
      <c r="D22" s="7"/>
      <c r="E22" s="7"/>
    </row>
    <row r="23" spans="1:5" ht="15.75" thickBot="1">
      <c r="A23" s="6" t="s">
        <v>33</v>
      </c>
      <c r="B23" s="12">
        <f>Total_Sales-Total_Remittances-Total_Expenses</f>
        <v>5793.5714285714203</v>
      </c>
      <c r="C23" s="12">
        <f>Total_Sales-Total_Remittances-Total_Expenses</f>
        <v>4089.285714285681</v>
      </c>
      <c r="D23" s="12">
        <f>Total_Sales-Total_Remittances-Total_Expenses</f>
        <v>11451.07142857142</v>
      </c>
      <c r="E23" s="11">
        <f>SUM(Surplus_Deficit)</f>
        <v>21333.928571428522</v>
      </c>
    </row>
  </sheetData>
  <phoneticPr fontId="8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Comments</vt:lpstr>
      <vt:lpstr>Parameters</vt:lpstr>
      <vt:lpstr>Q1_Budget</vt:lpstr>
      <vt:lpstr>Advertising_pct</vt:lpstr>
      <vt:lpstr>Cost_of_Goods_pct</vt:lpstr>
      <vt:lpstr>Flat_Fee</vt:lpstr>
      <vt:lpstr>Franchise_pct</vt:lpstr>
      <vt:lpstr>GST</vt:lpstr>
      <vt:lpstr>Payroll</vt:lpstr>
      <vt:lpstr>Payroll_Tax</vt:lpstr>
      <vt:lpstr>Percentage</vt:lpstr>
      <vt:lpstr>PST</vt:lpstr>
      <vt:lpstr>Sales_taxes</vt:lpstr>
      <vt:lpstr>Surplus_Deficit</vt:lpstr>
      <vt:lpstr>Total_Expenses</vt:lpstr>
      <vt:lpstr>Total_Remittances</vt:lpstr>
      <vt:lpstr>Total_Sales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model</dc:title>
  <dc:creator>Peter Cribb/Judy Klie</dc:creator>
  <cp:lastModifiedBy>John Hofbauer</cp:lastModifiedBy>
  <dcterms:created xsi:type="dcterms:W3CDTF">1997-06-27T23:09:05Z</dcterms:created>
  <dcterms:modified xsi:type="dcterms:W3CDTF">2013-05-26T06:12:22Z</dcterms:modified>
</cp:coreProperties>
</file>